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28\"/>
    </mc:Choice>
  </mc:AlternateContent>
  <xr:revisionPtr revIDLastSave="0" documentId="13_ncr:1_{686631D9-2CBE-4A89-B4D3-38BBA9FFF313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117-02-01" sheetId="6" r:id="rId6"/>
    <sheet name="ОСР 117-07-01" sheetId="7" r:id="rId7"/>
    <sheet name="ОСР 117-09-01" sheetId="8" r:id="rId8"/>
    <sheet name="ОСР 117-12-01" sheetId="9" r:id="rId9"/>
    <sheet name="ОСР 27-07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<sst xmlns="http://schemas.openxmlformats.org/spreadsheetml/2006/main" count="404" uniqueCount="157">
  <si>
    <t>СВОДКА ЗАТРАТ</t>
  </si>
  <si>
    <t>P_0228</t>
  </si>
  <si>
    <t>(идентификатор инвестиционного проекта)</t>
  </si>
  <si>
    <t>Реконструкция КЛ-0,4 кВ ТП РП 23-17/400 кВА Ставропольский район Самарская область (2х0,42 км, в т.ч. ГНБ 4х0,05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</si>
  <si>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</si>
  <si>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</si>
  <si>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</si>
  <si>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</si>
  <si>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</si>
  <si>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</si>
  <si>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</si>
  <si>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</si>
  <si>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</si>
  <si>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</si>
  <si>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</si>
  <si>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</si>
  <si>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</si>
  <si>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</si>
  <si>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</si>
  <si>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</si>
  <si>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</si>
  <si>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</si>
  <si>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</si>
  <si>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</si>
  <si>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</si>
  <si>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</si>
  <si>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</si>
  <si>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</si>
  <si>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</si>
  <si>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</si>
  <si>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</si>
  <si>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</si>
  <si>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</si>
  <si>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</si>
  <si>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</si>
  <si>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</si>
  <si>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</si>
  <si>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</si>
  <si>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</si>
  <si>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</si>
  <si>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</si>
  <si>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</si>
  <si>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</si>
  <si>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</si>
  <si>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</si>
  <si>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</si>
  <si>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</si>
  <si>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</si>
  <si>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</si>
  <si>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</si>
  <si>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</si>
  <si>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</si>
  <si>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</si>
  <si>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</si>
  <si>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</si>
  <si>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</si>
  <si>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ОСР-27-07-01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</si>
  <si>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</si>
  <si>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</si>
  <si>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</si>
  <si>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</si>
  <si>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</si>
  <si>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</si>
  <si>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</si>
  <si>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</si>
  <si>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</si>
  <si>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</si>
  <si>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</si>
  <si>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</si>
  <si>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</si>
  <si>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</si>
  <si>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</si>
  <si>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ЛС-117-03</t>
  </si>
  <si>
    <t>ПНР</t>
  </si>
  <si>
    <t>Дополнительные затраты при производстве работ в зимнее время по видам ОКС,  2,9 х 0, 9 = 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</si>
  <si>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</si>
  <si>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</si>
  <si>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</si>
  <si>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</si>
  <si>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</si>
  <si>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</si>
  <si>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</si>
  <si>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</si>
  <si>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</si>
  <si>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</si>
  <si>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</si>
  <si>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</si>
  <si>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</si>
  <si>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</si>
  <si>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</si>
  <si>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</si>
  <si>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</si>
  <si>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</si>
  <si>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</si>
  <si>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</si>
  <si>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</si>
  <si>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</si>
  <si>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</si>
  <si>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</si>
  <si>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</si>
  <si>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</si>
  <si>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</si>
  <si>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</si>
  <si>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</si>
  <si>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</si>
  <si>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</si>
  <si>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</si>
  <si>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</si>
  <si>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117-02-01</t>
  </si>
  <si>
    <t>Реконструкция КТП У 203/100 кВА с заменой на КТП Шигонский район Самарская область (КЛ 0,4 кВ 13 м)</t>
  </si>
  <si>
    <t>ОБЪЕКТНЫЙ СМЕТНЫЙ РАСЧЕТ № ОСР 117-07-01</t>
  </si>
  <si>
    <t>ЛС-117-07-01</t>
  </si>
  <si>
    <t>ОБЪЕКТНЫЙ СМЕТНЫЙ РАСЧЕТ № ОСР 117-09-01</t>
  </si>
  <si>
    <t>ЛС-117-09-01</t>
  </si>
  <si>
    <t>ОБЪЕКТНЫЙ СМЕТНЫЙ РАСЧЕТ № ОСР 117-12-01</t>
  </si>
  <si>
    <t>ОБЪЕКТНЫЙ СМЕТНЫЙ РАСЧЕТ № ОСР 27-07-01</t>
  </si>
  <si>
    <t>ЛС-27-2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</si>
  <si>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</si>
  <si>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</si>
  <si>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</si>
  <si>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</si>
  <si>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</si>
  <si>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</si>
  <si>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</si>
  <si>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</si>
  <si>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</si>
  <si>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</si>
  <si>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</si>
  <si>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</si>
  <si>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</si>
  <si>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</si>
  <si>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</si>
  <si>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</si>
  <si>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117-09-01</t>
  </si>
  <si>
    <t>ОСР 27-12-01</t>
  </si>
  <si>
    <t>ОСР 117-12-01</t>
  </si>
  <si>
    <t>ОСР 117-02-01</t>
  </si>
  <si>
    <t>ОСР 117-07-01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</si>
  <si>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</si>
  <si>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</si>
  <si>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</si>
  <si>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</si>
  <si>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</si>
  <si>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</si>
  <si>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</si>
  <si>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</si>
  <si>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</si>
  <si>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</si>
  <si>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</si>
  <si>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</si>
  <si>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</si>
  <si>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</si>
  <si>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3х240мк/50-10000</t>
  </si>
  <si>
    <t>ФСБЦ-21.1.07.02-1154</t>
  </si>
  <si>
    <t>Труба полиэтиленовая толстостенная гладкая 110*8,1мм</t>
  </si>
  <si>
    <t>ФСБЦ-24.3.02.02-0004</t>
  </si>
  <si>
    <t>Кабель АВВГ 4х35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</si>
</sst>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9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44140625" customWidth="1"/>
    <col min="9" max="9" width="15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8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242.37056999999999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242.37056999999999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40.395090000000003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251.84279611046901</v>
      </c>
      <c r="D32" s="51"/>
      <c r="E32" s="66">
        <f>D32-C32</f>
        <v>-251.84279611046901</v>
      </c>
      <c r="F32" s="67"/>
      <c r="G32" s="68">
        <v>2023</v>
      </c>
      <c r="H32" s="60">
        <v>109.096466260827</v>
      </c>
      <c r="I32" s="80"/>
    </row>
    <row r="33" spans="1:9" ht="15.6">
      <c r="A33" s="82" t="s">
        <v>24</v>
      </c>
      <c r="B33" s="83"/>
      <c r="C33" s="84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5690.4457254749605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0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(ССР!G70)*1.2-C29</f>
        <v>175.54979736733301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5865.9955228422896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977.66592284229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6490.9262968372004</v>
      </c>
      <c r="D40" s="51"/>
      <c r="E40" s="66">
        <f>D40-C40</f>
        <v>-6490.9262968372004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6742.7690929476703</v>
      </c>
      <c r="D42" s="51"/>
      <c r="E42" s="66">
        <f>D42-C42</f>
        <v>-6742.7690929476703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55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100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55</v>
      </c>
      <c r="D13" s="32">
        <v>363.42314876540001</v>
      </c>
      <c r="E13" s="32">
        <v>0</v>
      </c>
      <c r="F13" s="32">
        <v>0</v>
      </c>
      <c r="G13" s="32">
        <v>0</v>
      </c>
      <c r="H13" s="32">
        <v>363.42314876540001</v>
      </c>
      <c r="J13" s="20"/>
    </row>
    <row r="14" spans="1:14">
      <c r="A14" s="2"/>
      <c r="B14" s="33"/>
      <c r="C14" s="33" t="s">
        <v>103</v>
      </c>
      <c r="D14" s="32">
        <v>363.42314876540001</v>
      </c>
      <c r="E14" s="32">
        <v>0</v>
      </c>
      <c r="F14" s="32">
        <v>0</v>
      </c>
      <c r="G14" s="32">
        <v>0</v>
      </c>
      <c r="H14" s="32">
        <v>363.42314876540001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3"/>
  <sheetViews>
    <sheetView topLeftCell="A10" zoomScale="55" zoomScaleNormal="55" workbookViewId="0">
      <selection activeCell="H28" sqref="H28:H31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41</v>
      </c>
      <c r="B3" s="97"/>
      <c r="C3" s="11"/>
      <c r="D3" s="12">
        <v>1988.8014452033999</v>
      </c>
      <c r="E3" s="13"/>
      <c r="F3" s="13"/>
      <c r="G3" s="13"/>
      <c r="H3" s="14"/>
    </row>
    <row r="4" spans="1:8">
      <c r="A4" s="93" t="s">
        <v>125</v>
      </c>
      <c r="B4" s="15" t="s">
        <v>126</v>
      </c>
      <c r="C4" s="11"/>
      <c r="D4" s="12">
        <v>1861.9968874619999</v>
      </c>
      <c r="E4" s="13"/>
      <c r="F4" s="13"/>
      <c r="G4" s="13"/>
      <c r="H4" s="14"/>
    </row>
    <row r="5" spans="1:8">
      <c r="A5" s="93"/>
      <c r="B5" s="15" t="s">
        <v>127</v>
      </c>
      <c r="C5" s="10"/>
      <c r="D5" s="12">
        <v>126.80455774136</v>
      </c>
      <c r="E5" s="13"/>
      <c r="F5" s="13"/>
      <c r="G5" s="13"/>
      <c r="H5" s="16"/>
    </row>
    <row r="6" spans="1:8">
      <c r="A6" s="94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94"/>
      <c r="B7" s="15" t="s">
        <v>129</v>
      </c>
      <c r="C7" s="10"/>
      <c r="D7" s="12">
        <v>0</v>
      </c>
      <c r="E7" s="13"/>
      <c r="F7" s="13"/>
      <c r="G7" s="13"/>
      <c r="H7" s="16"/>
    </row>
    <row r="8" spans="1:8">
      <c r="A8" s="98" t="s">
        <v>102</v>
      </c>
      <c r="B8" s="99"/>
      <c r="C8" s="93" t="s">
        <v>130</v>
      </c>
      <c r="D8" s="17">
        <v>1988.8014452033999</v>
      </c>
      <c r="E8" s="13">
        <v>0.2</v>
      </c>
      <c r="F8" s="13" t="s">
        <v>131</v>
      </c>
      <c r="G8" s="17">
        <v>9944.007226017</v>
      </c>
      <c r="H8" s="16"/>
    </row>
    <row r="9" spans="1:8">
      <c r="A9" s="95">
        <v>1</v>
      </c>
      <c r="B9" s="15" t="s">
        <v>126</v>
      </c>
      <c r="C9" s="93"/>
      <c r="D9" s="17">
        <v>1861.9968874619999</v>
      </c>
      <c r="E9" s="13"/>
      <c r="F9" s="13"/>
      <c r="G9" s="13"/>
      <c r="H9" s="94" t="s">
        <v>41</v>
      </c>
    </row>
    <row r="10" spans="1:8">
      <c r="A10" s="93"/>
      <c r="B10" s="15" t="s">
        <v>127</v>
      </c>
      <c r="C10" s="93"/>
      <c r="D10" s="17">
        <v>126.80455774136</v>
      </c>
      <c r="E10" s="13"/>
      <c r="F10" s="13"/>
      <c r="G10" s="13"/>
      <c r="H10" s="94"/>
    </row>
    <row r="11" spans="1:8">
      <c r="A11" s="93"/>
      <c r="B11" s="15" t="s">
        <v>128</v>
      </c>
      <c r="C11" s="93"/>
      <c r="D11" s="17">
        <v>0</v>
      </c>
      <c r="E11" s="13"/>
      <c r="F11" s="13"/>
      <c r="G11" s="13"/>
      <c r="H11" s="94"/>
    </row>
    <row r="12" spans="1:8">
      <c r="A12" s="93"/>
      <c r="B12" s="15" t="s">
        <v>129</v>
      </c>
      <c r="C12" s="93"/>
      <c r="D12" s="17">
        <v>0</v>
      </c>
      <c r="E12" s="13"/>
      <c r="F12" s="13"/>
      <c r="G12" s="13"/>
      <c r="H12" s="94"/>
    </row>
    <row r="13" spans="1:8" ht="24.6">
      <c r="A13" s="96" t="s">
        <v>67</v>
      </c>
      <c r="B13" s="97"/>
      <c r="C13" s="10"/>
      <c r="D13" s="12">
        <v>67.058387107236996</v>
      </c>
      <c r="E13" s="13"/>
      <c r="F13" s="13"/>
      <c r="G13" s="13"/>
      <c r="H13" s="16"/>
    </row>
    <row r="14" spans="1:8">
      <c r="A14" s="93" t="s">
        <v>132</v>
      </c>
      <c r="B14" s="15" t="s">
        <v>126</v>
      </c>
      <c r="C14" s="10"/>
      <c r="D14" s="12">
        <v>0</v>
      </c>
      <c r="E14" s="13"/>
      <c r="F14" s="13"/>
      <c r="G14" s="13"/>
      <c r="H14" s="16"/>
    </row>
    <row r="15" spans="1:8">
      <c r="A15" s="93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93"/>
      <c r="B16" s="15" t="s">
        <v>128</v>
      </c>
      <c r="C16" s="10"/>
      <c r="D16" s="12">
        <v>0</v>
      </c>
      <c r="E16" s="13"/>
      <c r="F16" s="13"/>
      <c r="G16" s="13"/>
      <c r="H16" s="16"/>
    </row>
    <row r="17" spans="1:8">
      <c r="A17" s="93"/>
      <c r="B17" s="15" t="s">
        <v>129</v>
      </c>
      <c r="C17" s="10"/>
      <c r="D17" s="12">
        <v>6.0473112484703</v>
      </c>
      <c r="E17" s="13"/>
      <c r="F17" s="13"/>
      <c r="G17" s="13"/>
      <c r="H17" s="16"/>
    </row>
    <row r="18" spans="1:8">
      <c r="A18" s="98" t="s">
        <v>105</v>
      </c>
      <c r="B18" s="99"/>
      <c r="C18" s="93" t="s">
        <v>130</v>
      </c>
      <c r="D18" s="17">
        <v>6.0473112484703</v>
      </c>
      <c r="E18" s="13">
        <v>0.2</v>
      </c>
      <c r="F18" s="13" t="s">
        <v>131</v>
      </c>
      <c r="G18" s="17">
        <v>30.236556242351998</v>
      </c>
      <c r="H18" s="16"/>
    </row>
    <row r="19" spans="1:8">
      <c r="A19" s="95">
        <v>1</v>
      </c>
      <c r="B19" s="15" t="s">
        <v>126</v>
      </c>
      <c r="C19" s="93"/>
      <c r="D19" s="17">
        <v>0</v>
      </c>
      <c r="E19" s="13"/>
      <c r="F19" s="13"/>
      <c r="G19" s="13"/>
      <c r="H19" s="94" t="s">
        <v>41</v>
      </c>
    </row>
    <row r="20" spans="1:8">
      <c r="A20" s="93"/>
      <c r="B20" s="15" t="s">
        <v>127</v>
      </c>
      <c r="C20" s="93"/>
      <c r="D20" s="17">
        <v>0</v>
      </c>
      <c r="E20" s="13"/>
      <c r="F20" s="13"/>
      <c r="G20" s="13"/>
      <c r="H20" s="94"/>
    </row>
    <row r="21" spans="1:8">
      <c r="A21" s="93"/>
      <c r="B21" s="15" t="s">
        <v>128</v>
      </c>
      <c r="C21" s="93"/>
      <c r="D21" s="17">
        <v>0</v>
      </c>
      <c r="E21" s="13"/>
      <c r="F21" s="13"/>
      <c r="G21" s="13"/>
      <c r="H21" s="94"/>
    </row>
    <row r="22" spans="1:8">
      <c r="A22" s="93"/>
      <c r="B22" s="15" t="s">
        <v>129</v>
      </c>
      <c r="C22" s="93"/>
      <c r="D22" s="17">
        <v>6.0473112484703</v>
      </c>
      <c r="E22" s="13"/>
      <c r="F22" s="13"/>
      <c r="G22" s="13"/>
      <c r="H22" s="94"/>
    </row>
    <row r="23" spans="1:8">
      <c r="A23" s="93" t="s">
        <v>133</v>
      </c>
      <c r="B23" s="15" t="s">
        <v>126</v>
      </c>
      <c r="C23" s="10"/>
      <c r="D23" s="12">
        <v>0</v>
      </c>
      <c r="E23" s="13"/>
      <c r="F23" s="13"/>
      <c r="G23" s="13"/>
      <c r="H23" s="16"/>
    </row>
    <row r="24" spans="1:8">
      <c r="A24" s="93"/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93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93"/>
      <c r="B26" s="15" t="s">
        <v>129</v>
      </c>
      <c r="C26" s="10"/>
      <c r="D26" s="12">
        <v>67.058387107236996</v>
      </c>
      <c r="E26" s="13"/>
      <c r="F26" s="13"/>
      <c r="G26" s="13"/>
      <c r="H26" s="16"/>
    </row>
    <row r="27" spans="1:8">
      <c r="A27" s="98" t="s">
        <v>67</v>
      </c>
      <c r="B27" s="99"/>
      <c r="C27" s="93" t="s">
        <v>130</v>
      </c>
      <c r="D27" s="17">
        <v>61.011075858767001</v>
      </c>
      <c r="E27" s="13">
        <v>0.64</v>
      </c>
      <c r="F27" s="13" t="s">
        <v>131</v>
      </c>
      <c r="G27" s="17">
        <v>95.329806029322995</v>
      </c>
      <c r="H27" s="16"/>
    </row>
    <row r="28" spans="1:8">
      <c r="A28" s="95">
        <v>1</v>
      </c>
      <c r="B28" s="15" t="s">
        <v>126</v>
      </c>
      <c r="C28" s="93"/>
      <c r="D28" s="17">
        <v>0</v>
      </c>
      <c r="E28" s="13"/>
      <c r="F28" s="13"/>
      <c r="G28" s="13"/>
      <c r="H28" s="94" t="s">
        <v>109</v>
      </c>
    </row>
    <row r="29" spans="1:8">
      <c r="A29" s="93"/>
      <c r="B29" s="15" t="s">
        <v>127</v>
      </c>
      <c r="C29" s="93"/>
      <c r="D29" s="17">
        <v>0</v>
      </c>
      <c r="E29" s="13"/>
      <c r="F29" s="13"/>
      <c r="G29" s="13"/>
      <c r="H29" s="94"/>
    </row>
    <row r="30" spans="1:8">
      <c r="A30" s="93"/>
      <c r="B30" s="15" t="s">
        <v>128</v>
      </c>
      <c r="C30" s="93"/>
      <c r="D30" s="17">
        <v>0</v>
      </c>
      <c r="E30" s="13"/>
      <c r="F30" s="13"/>
      <c r="G30" s="13"/>
      <c r="H30" s="94"/>
    </row>
    <row r="31" spans="1:8">
      <c r="A31" s="93"/>
      <c r="B31" s="15" t="s">
        <v>129</v>
      </c>
      <c r="C31" s="93"/>
      <c r="D31" s="17">
        <v>61.011075858767001</v>
      </c>
      <c r="E31" s="13"/>
      <c r="F31" s="13"/>
      <c r="G31" s="13"/>
      <c r="H31" s="94"/>
    </row>
    <row r="32" spans="1:8" ht="24.6">
      <c r="A32" s="96" t="s">
        <v>82</v>
      </c>
      <c r="B32" s="97"/>
      <c r="C32" s="10"/>
      <c r="D32" s="12">
        <v>246.57401163787</v>
      </c>
      <c r="E32" s="13"/>
      <c r="F32" s="13"/>
      <c r="G32" s="13"/>
      <c r="H32" s="16"/>
    </row>
    <row r="33" spans="1:8">
      <c r="A33" s="93" t="s">
        <v>134</v>
      </c>
      <c r="B33" s="15" t="s">
        <v>126</v>
      </c>
      <c r="C33" s="10"/>
      <c r="D33" s="12">
        <v>0</v>
      </c>
      <c r="E33" s="13"/>
      <c r="F33" s="13"/>
      <c r="G33" s="13"/>
      <c r="H33" s="16"/>
    </row>
    <row r="34" spans="1:8">
      <c r="A34" s="93"/>
      <c r="B34" s="15" t="s">
        <v>127</v>
      </c>
      <c r="C34" s="10"/>
      <c r="D34" s="12">
        <v>0</v>
      </c>
      <c r="E34" s="13"/>
      <c r="F34" s="13"/>
      <c r="G34" s="13"/>
      <c r="H34" s="16"/>
    </row>
    <row r="35" spans="1:8">
      <c r="A35" s="93"/>
      <c r="B35" s="15" t="s">
        <v>128</v>
      </c>
      <c r="C35" s="10"/>
      <c r="D35" s="12">
        <v>0</v>
      </c>
      <c r="E35" s="13"/>
      <c r="F35" s="13"/>
      <c r="G35" s="13"/>
      <c r="H35" s="16"/>
    </row>
    <row r="36" spans="1:8">
      <c r="A36" s="93"/>
      <c r="B36" s="15" t="s">
        <v>129</v>
      </c>
      <c r="C36" s="10"/>
      <c r="D36" s="12">
        <v>114.63555009941</v>
      </c>
      <c r="E36" s="13"/>
      <c r="F36" s="13"/>
      <c r="G36" s="13"/>
      <c r="H36" s="16"/>
    </row>
    <row r="37" spans="1:8">
      <c r="A37" s="98" t="s">
        <v>82</v>
      </c>
      <c r="B37" s="99"/>
      <c r="C37" s="93" t="s">
        <v>130</v>
      </c>
      <c r="D37" s="17">
        <v>114.63555009941</v>
      </c>
      <c r="E37" s="13">
        <v>0.2</v>
      </c>
      <c r="F37" s="13" t="s">
        <v>131</v>
      </c>
      <c r="G37" s="17">
        <v>573.17775049705995</v>
      </c>
      <c r="H37" s="16"/>
    </row>
    <row r="38" spans="1:8">
      <c r="A38" s="95">
        <v>1</v>
      </c>
      <c r="B38" s="15" t="s">
        <v>126</v>
      </c>
      <c r="C38" s="93"/>
      <c r="D38" s="17">
        <v>0</v>
      </c>
      <c r="E38" s="13"/>
      <c r="F38" s="13"/>
      <c r="G38" s="13"/>
      <c r="H38" s="94" t="s">
        <v>41</v>
      </c>
    </row>
    <row r="39" spans="1:8">
      <c r="A39" s="93"/>
      <c r="B39" s="15" t="s">
        <v>127</v>
      </c>
      <c r="C39" s="93"/>
      <c r="D39" s="17">
        <v>0</v>
      </c>
      <c r="E39" s="13"/>
      <c r="F39" s="13"/>
      <c r="G39" s="13"/>
      <c r="H39" s="94"/>
    </row>
    <row r="40" spans="1:8">
      <c r="A40" s="93"/>
      <c r="B40" s="15" t="s">
        <v>128</v>
      </c>
      <c r="C40" s="93"/>
      <c r="D40" s="17">
        <v>0</v>
      </c>
      <c r="E40" s="13"/>
      <c r="F40" s="13"/>
      <c r="G40" s="13"/>
      <c r="H40" s="94"/>
    </row>
    <row r="41" spans="1:8">
      <c r="A41" s="93"/>
      <c r="B41" s="15" t="s">
        <v>129</v>
      </c>
      <c r="C41" s="93"/>
      <c r="D41" s="17">
        <v>114.63555009941</v>
      </c>
      <c r="E41" s="13"/>
      <c r="F41" s="13"/>
      <c r="G41" s="13"/>
      <c r="H41" s="94"/>
    </row>
    <row r="42" spans="1:8">
      <c r="A42" s="93" t="s">
        <v>135</v>
      </c>
      <c r="B42" s="15" t="s">
        <v>126</v>
      </c>
      <c r="C42" s="10"/>
      <c r="D42" s="12">
        <v>0</v>
      </c>
      <c r="E42" s="13"/>
      <c r="F42" s="13"/>
      <c r="G42" s="13"/>
      <c r="H42" s="16"/>
    </row>
    <row r="43" spans="1:8">
      <c r="A43" s="93"/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93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93"/>
      <c r="B45" s="15" t="s">
        <v>129</v>
      </c>
      <c r="C45" s="10"/>
      <c r="D45" s="12">
        <v>246.57401163787</v>
      </c>
      <c r="E45" s="13"/>
      <c r="F45" s="13"/>
      <c r="G45" s="13"/>
      <c r="H45" s="16"/>
    </row>
    <row r="46" spans="1:8">
      <c r="A46" s="98" t="s">
        <v>82</v>
      </c>
      <c r="B46" s="99"/>
      <c r="C46" s="93" t="s">
        <v>130</v>
      </c>
      <c r="D46" s="17">
        <v>131.93846153845999</v>
      </c>
      <c r="E46" s="13">
        <v>0.64</v>
      </c>
      <c r="F46" s="13" t="s">
        <v>131</v>
      </c>
      <c r="G46" s="17">
        <v>206.15384615385</v>
      </c>
      <c r="H46" s="16"/>
    </row>
    <row r="47" spans="1:8">
      <c r="A47" s="95">
        <v>1</v>
      </c>
      <c r="B47" s="15" t="s">
        <v>126</v>
      </c>
      <c r="C47" s="93"/>
      <c r="D47" s="17">
        <v>0</v>
      </c>
      <c r="E47" s="13"/>
      <c r="F47" s="13"/>
      <c r="G47" s="13"/>
      <c r="H47" s="94" t="s">
        <v>109</v>
      </c>
    </row>
    <row r="48" spans="1:8">
      <c r="A48" s="93"/>
      <c r="B48" s="15" t="s">
        <v>127</v>
      </c>
      <c r="C48" s="93"/>
      <c r="D48" s="17">
        <v>0</v>
      </c>
      <c r="E48" s="13"/>
      <c r="F48" s="13"/>
      <c r="G48" s="13"/>
      <c r="H48" s="94"/>
    </row>
    <row r="49" spans="1:8">
      <c r="A49" s="93"/>
      <c r="B49" s="15" t="s">
        <v>128</v>
      </c>
      <c r="C49" s="93"/>
      <c r="D49" s="17">
        <v>0</v>
      </c>
      <c r="E49" s="13"/>
      <c r="F49" s="13"/>
      <c r="G49" s="13"/>
      <c r="H49" s="94"/>
    </row>
    <row r="50" spans="1:8">
      <c r="A50" s="93"/>
      <c r="B50" s="15" t="s">
        <v>129</v>
      </c>
      <c r="C50" s="93"/>
      <c r="D50" s="17">
        <v>131.93846153845999</v>
      </c>
      <c r="E50" s="13"/>
      <c r="F50" s="13"/>
      <c r="G50" s="13"/>
      <c r="H50" s="94"/>
    </row>
    <row r="51" spans="1:8" ht="24.6">
      <c r="A51" s="96" t="s">
        <v>109</v>
      </c>
      <c r="B51" s="97"/>
      <c r="C51" s="10"/>
      <c r="D51" s="12">
        <v>1603.1186139442</v>
      </c>
      <c r="E51" s="13"/>
      <c r="F51" s="13"/>
      <c r="G51" s="13"/>
      <c r="H51" s="16"/>
    </row>
    <row r="52" spans="1:8">
      <c r="A52" s="93" t="s">
        <v>136</v>
      </c>
      <c r="B52" s="15" t="s">
        <v>126</v>
      </c>
      <c r="C52" s="10"/>
      <c r="D52" s="12">
        <v>1101.8810683114</v>
      </c>
      <c r="E52" s="13"/>
      <c r="F52" s="13"/>
      <c r="G52" s="13"/>
      <c r="H52" s="16"/>
    </row>
    <row r="53" spans="1:8">
      <c r="A53" s="93"/>
      <c r="B53" s="15" t="s">
        <v>127</v>
      </c>
      <c r="C53" s="10"/>
      <c r="D53" s="12">
        <v>501.23754563278999</v>
      </c>
      <c r="E53" s="13"/>
      <c r="F53" s="13"/>
      <c r="G53" s="13"/>
      <c r="H53" s="16"/>
    </row>
    <row r="54" spans="1:8">
      <c r="A54" s="93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93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98" t="s">
        <v>43</v>
      </c>
      <c r="B56" s="99"/>
      <c r="C56" s="93" t="s">
        <v>130</v>
      </c>
      <c r="D56" s="17">
        <v>1603.1186139442</v>
      </c>
      <c r="E56" s="13">
        <v>0.64</v>
      </c>
      <c r="F56" s="13" t="s">
        <v>131</v>
      </c>
      <c r="G56" s="17">
        <v>2504.8728342877998</v>
      </c>
      <c r="H56" s="16"/>
    </row>
    <row r="57" spans="1:8">
      <c r="A57" s="95">
        <v>1</v>
      </c>
      <c r="B57" s="15" t="s">
        <v>126</v>
      </c>
      <c r="C57" s="93"/>
      <c r="D57" s="17">
        <v>1101.8810683114</v>
      </c>
      <c r="E57" s="13"/>
      <c r="F57" s="13"/>
      <c r="G57" s="13"/>
      <c r="H57" s="94" t="s">
        <v>109</v>
      </c>
    </row>
    <row r="58" spans="1:8">
      <c r="A58" s="93"/>
      <c r="B58" s="15" t="s">
        <v>127</v>
      </c>
      <c r="C58" s="93"/>
      <c r="D58" s="17">
        <v>501.23754563278999</v>
      </c>
      <c r="E58" s="13"/>
      <c r="F58" s="13"/>
      <c r="G58" s="13"/>
      <c r="H58" s="94"/>
    </row>
    <row r="59" spans="1:8">
      <c r="A59" s="93"/>
      <c r="B59" s="15" t="s">
        <v>128</v>
      </c>
      <c r="C59" s="93"/>
      <c r="D59" s="17">
        <v>0</v>
      </c>
      <c r="E59" s="13"/>
      <c r="F59" s="13"/>
      <c r="G59" s="13"/>
      <c r="H59" s="94"/>
    </row>
    <row r="60" spans="1:8">
      <c r="A60" s="93"/>
      <c r="B60" s="15" t="s">
        <v>129</v>
      </c>
      <c r="C60" s="93"/>
      <c r="D60" s="17">
        <v>0</v>
      </c>
      <c r="E60" s="13"/>
      <c r="F60" s="13"/>
      <c r="G60" s="13"/>
      <c r="H60" s="94"/>
    </row>
    <row r="61" spans="1:8" ht="24.6">
      <c r="A61" s="96" t="s">
        <v>55</v>
      </c>
      <c r="B61" s="97"/>
      <c r="C61" s="10"/>
      <c r="D61" s="12">
        <v>806.80536384248001</v>
      </c>
      <c r="E61" s="13"/>
      <c r="F61" s="13"/>
      <c r="G61" s="13"/>
      <c r="H61" s="16"/>
    </row>
    <row r="62" spans="1:8">
      <c r="A62" s="93" t="s">
        <v>137</v>
      </c>
      <c r="B62" s="15" t="s">
        <v>126</v>
      </c>
      <c r="C62" s="10"/>
      <c r="D62" s="12">
        <v>0</v>
      </c>
      <c r="E62" s="13"/>
      <c r="F62" s="13"/>
      <c r="G62" s="13"/>
      <c r="H62" s="16"/>
    </row>
    <row r="63" spans="1:8">
      <c r="A63" s="93"/>
      <c r="B63" s="15" t="s">
        <v>127</v>
      </c>
      <c r="C63" s="10"/>
      <c r="D63" s="12">
        <v>0</v>
      </c>
      <c r="E63" s="13"/>
      <c r="F63" s="13"/>
      <c r="G63" s="13"/>
      <c r="H63" s="16"/>
    </row>
    <row r="64" spans="1:8">
      <c r="A64" s="93"/>
      <c r="B64" s="15" t="s">
        <v>128</v>
      </c>
      <c r="C64" s="10"/>
      <c r="D64" s="12">
        <v>0</v>
      </c>
      <c r="E64" s="13"/>
      <c r="F64" s="13"/>
      <c r="G64" s="13"/>
      <c r="H64" s="16"/>
    </row>
    <row r="65" spans="1:8">
      <c r="A65" s="93"/>
      <c r="B65" s="15" t="s">
        <v>129</v>
      </c>
      <c r="C65" s="10"/>
      <c r="D65" s="12">
        <v>443.38221507707999</v>
      </c>
      <c r="E65" s="13"/>
      <c r="F65" s="13"/>
      <c r="G65" s="13"/>
      <c r="H65" s="16"/>
    </row>
    <row r="66" spans="1:8">
      <c r="A66" s="98" t="s">
        <v>55</v>
      </c>
      <c r="B66" s="99"/>
      <c r="C66" s="93" t="s">
        <v>130</v>
      </c>
      <c r="D66" s="17">
        <v>443.38221507707999</v>
      </c>
      <c r="E66" s="13">
        <v>0.64</v>
      </c>
      <c r="F66" s="13" t="s">
        <v>131</v>
      </c>
      <c r="G66" s="17">
        <v>692.78471105793994</v>
      </c>
      <c r="H66" s="16"/>
    </row>
    <row r="67" spans="1:8">
      <c r="A67" s="95">
        <v>1</v>
      </c>
      <c r="B67" s="15" t="s">
        <v>126</v>
      </c>
      <c r="C67" s="93"/>
      <c r="D67" s="17">
        <v>0</v>
      </c>
      <c r="E67" s="13"/>
      <c r="F67" s="13"/>
      <c r="G67" s="13"/>
      <c r="H67" s="94" t="s">
        <v>109</v>
      </c>
    </row>
    <row r="68" spans="1:8">
      <c r="A68" s="93"/>
      <c r="B68" s="15" t="s">
        <v>127</v>
      </c>
      <c r="C68" s="93"/>
      <c r="D68" s="17">
        <v>0</v>
      </c>
      <c r="E68" s="13"/>
      <c r="F68" s="13"/>
      <c r="G68" s="13"/>
      <c r="H68" s="94"/>
    </row>
    <row r="69" spans="1:8">
      <c r="A69" s="93"/>
      <c r="B69" s="15" t="s">
        <v>128</v>
      </c>
      <c r="C69" s="93"/>
      <c r="D69" s="17">
        <v>0</v>
      </c>
      <c r="E69" s="13"/>
      <c r="F69" s="13"/>
      <c r="G69" s="13"/>
      <c r="H69" s="94"/>
    </row>
    <row r="70" spans="1:8">
      <c r="A70" s="93"/>
      <c r="B70" s="15" t="s">
        <v>129</v>
      </c>
      <c r="C70" s="93"/>
      <c r="D70" s="17">
        <v>443.38221507707999</v>
      </c>
      <c r="E70" s="13"/>
      <c r="F70" s="13"/>
      <c r="G70" s="13"/>
      <c r="H70" s="94"/>
    </row>
    <row r="71" spans="1:8">
      <c r="A71" s="93" t="s">
        <v>138</v>
      </c>
      <c r="B71" s="15" t="s">
        <v>126</v>
      </c>
      <c r="C71" s="10"/>
      <c r="D71" s="12">
        <v>363.42314876540001</v>
      </c>
      <c r="E71" s="13"/>
      <c r="F71" s="13"/>
      <c r="G71" s="13"/>
      <c r="H71" s="16"/>
    </row>
    <row r="72" spans="1:8">
      <c r="A72" s="93"/>
      <c r="B72" s="15" t="s">
        <v>127</v>
      </c>
      <c r="C72" s="10"/>
      <c r="D72" s="12">
        <v>0</v>
      </c>
      <c r="E72" s="13"/>
      <c r="F72" s="13"/>
      <c r="G72" s="13"/>
      <c r="H72" s="16"/>
    </row>
    <row r="73" spans="1:8">
      <c r="A73" s="93"/>
      <c r="B73" s="15" t="s">
        <v>128</v>
      </c>
      <c r="C73" s="10"/>
      <c r="D73" s="12">
        <v>0</v>
      </c>
      <c r="E73" s="13"/>
      <c r="F73" s="13"/>
      <c r="G73" s="13"/>
      <c r="H73" s="16"/>
    </row>
    <row r="74" spans="1:8">
      <c r="A74" s="93"/>
      <c r="B74" s="15" t="s">
        <v>129</v>
      </c>
      <c r="C74" s="10"/>
      <c r="D74" s="12">
        <v>443.38221507707999</v>
      </c>
      <c r="E74" s="13"/>
      <c r="F74" s="13"/>
      <c r="G74" s="13"/>
      <c r="H74" s="16"/>
    </row>
    <row r="75" spans="1:8">
      <c r="A75" s="98" t="s">
        <v>55</v>
      </c>
      <c r="B75" s="99"/>
      <c r="C75" s="93" t="s">
        <v>139</v>
      </c>
      <c r="D75" s="17">
        <v>363.42314876540001</v>
      </c>
      <c r="E75" s="13">
        <v>3.0000000000000001E-5</v>
      </c>
      <c r="F75" s="13" t="s">
        <v>140</v>
      </c>
      <c r="G75" s="17">
        <v>12114104.958846999</v>
      </c>
      <c r="H75" s="16"/>
    </row>
    <row r="76" spans="1:8">
      <c r="A76" s="95">
        <v>1</v>
      </c>
      <c r="B76" s="15" t="s">
        <v>126</v>
      </c>
      <c r="C76" s="93"/>
      <c r="D76" s="17">
        <v>363.42314876540001</v>
      </c>
      <c r="E76" s="13"/>
      <c r="F76" s="13"/>
      <c r="G76" s="13"/>
      <c r="H76" s="94" t="s">
        <v>41</v>
      </c>
    </row>
    <row r="77" spans="1:8">
      <c r="A77" s="93"/>
      <c r="B77" s="15" t="s">
        <v>127</v>
      </c>
      <c r="C77" s="93"/>
      <c r="D77" s="17">
        <v>0</v>
      </c>
      <c r="E77" s="13"/>
      <c r="F77" s="13"/>
      <c r="G77" s="13"/>
      <c r="H77" s="94"/>
    </row>
    <row r="78" spans="1:8">
      <c r="A78" s="93"/>
      <c r="B78" s="15" t="s">
        <v>128</v>
      </c>
      <c r="C78" s="93"/>
      <c r="D78" s="17">
        <v>0</v>
      </c>
      <c r="E78" s="13"/>
      <c r="F78" s="13"/>
      <c r="G78" s="13"/>
      <c r="H78" s="94"/>
    </row>
    <row r="79" spans="1:8">
      <c r="A79" s="93"/>
      <c r="B79" s="15" t="s">
        <v>129</v>
      </c>
      <c r="C79" s="93"/>
      <c r="D79" s="17">
        <v>0</v>
      </c>
      <c r="E79" s="13"/>
      <c r="F79" s="13"/>
      <c r="G79" s="13"/>
      <c r="H79" s="94"/>
    </row>
    <row r="80" spans="1:8">
      <c r="A80" s="18"/>
      <c r="C80" s="18"/>
      <c r="D80" s="7"/>
      <c r="E80" s="7"/>
      <c r="F80" s="7"/>
      <c r="G80" s="7"/>
      <c r="H80" s="19"/>
    </row>
    <row r="82" spans="1:8">
      <c r="A82" s="100" t="s">
        <v>141</v>
      </c>
      <c r="B82" s="100"/>
      <c r="C82" s="100"/>
      <c r="D82" s="100"/>
      <c r="E82" s="100"/>
      <c r="F82" s="100"/>
      <c r="G82" s="100"/>
      <c r="H82" s="100"/>
    </row>
    <row r="83" spans="1:8">
      <c r="A83" s="100" t="s">
        <v>142</v>
      </c>
      <c r="B83" s="100"/>
      <c r="C83" s="100"/>
      <c r="D83" s="100"/>
      <c r="E83" s="100"/>
      <c r="F83" s="100"/>
      <c r="G83" s="100"/>
      <c r="H83" s="100"/>
    </row>
  </sheetData>
  <mergeCells count="47">
    <mergeCell ref="A3:B3"/>
    <mergeCell ref="A8:B8"/>
    <mergeCell ref="A13:B13"/>
    <mergeCell ref="A18:B18"/>
    <mergeCell ref="A27:B27"/>
    <mergeCell ref="A4:A7"/>
    <mergeCell ref="A9:A12"/>
    <mergeCell ref="A14:A17"/>
    <mergeCell ref="A19:A22"/>
    <mergeCell ref="A23:A26"/>
    <mergeCell ref="A82:H82"/>
    <mergeCell ref="A83:H83"/>
    <mergeCell ref="A32:B32"/>
    <mergeCell ref="A37:B37"/>
    <mergeCell ref="A46:B46"/>
    <mergeCell ref="A51:B51"/>
    <mergeCell ref="A56:B56"/>
    <mergeCell ref="A52:A55"/>
    <mergeCell ref="A28:A31"/>
    <mergeCell ref="A33:A36"/>
    <mergeCell ref="A38:A41"/>
    <mergeCell ref="A42:A45"/>
    <mergeCell ref="A47:A50"/>
    <mergeCell ref="A57:A60"/>
    <mergeCell ref="A62:A65"/>
    <mergeCell ref="A67:A70"/>
    <mergeCell ref="A71:A74"/>
    <mergeCell ref="A76:A79"/>
    <mergeCell ref="A61:B61"/>
    <mergeCell ref="A66:B66"/>
    <mergeCell ref="A75:B75"/>
    <mergeCell ref="C56:C60"/>
    <mergeCell ref="C66:C70"/>
    <mergeCell ref="C75:C79"/>
    <mergeCell ref="H9:H12"/>
    <mergeCell ref="H19:H22"/>
    <mergeCell ref="H28:H31"/>
    <mergeCell ref="H38:H41"/>
    <mergeCell ref="H47:H50"/>
    <mergeCell ref="H57:H60"/>
    <mergeCell ref="H67:H70"/>
    <mergeCell ref="H76:H79"/>
    <mergeCell ref="C8:C12"/>
    <mergeCell ref="C18:C22"/>
    <mergeCell ref="C27:C31"/>
    <mergeCell ref="C37:C41"/>
    <mergeCell ref="C46:C5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6"/>
  <sheetViews>
    <sheetView zoomScale="90" zoomScaleNormal="90" workbookViewId="0">
      <selection activeCell="G13" sqref="G13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144</v>
      </c>
      <c r="B3" s="2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H3" s="2" t="s">
        <v>151</v>
      </c>
    </row>
    <row r="4" spans="1:8" ht="46.2" customHeight="1">
      <c r="A4" s="3" t="s">
        <v>152</v>
      </c>
      <c r="B4" s="4" t="s">
        <v>131</v>
      </c>
      <c r="C4" s="5">
        <v>0.84</v>
      </c>
      <c r="D4" s="5">
        <v>5103.9171675885</v>
      </c>
      <c r="E4" s="4">
        <v>0.4</v>
      </c>
      <c r="F4" s="3" t="s">
        <v>152</v>
      </c>
      <c r="G4" s="5">
        <v>1465.7812115668</v>
      </c>
      <c r="H4" s="6" t="s">
        <v>153</v>
      </c>
    </row>
    <row r="5" spans="1:8" ht="39" customHeight="1">
      <c r="A5" s="3" t="s">
        <v>154</v>
      </c>
      <c r="B5" s="4" t="s">
        <v>131</v>
      </c>
      <c r="C5" s="5">
        <v>8.3750000000000005E-2</v>
      </c>
      <c r="D5" s="5">
        <v>818.22700652441995</v>
      </c>
      <c r="E5" s="4">
        <v>0.4</v>
      </c>
      <c r="F5" s="3" t="s">
        <v>154</v>
      </c>
      <c r="G5" s="5">
        <v>68.526511796419996</v>
      </c>
      <c r="H5" s="6" t="s">
        <v>155</v>
      </c>
    </row>
    <row r="6" spans="1:8" ht="39" hidden="1" customHeight="1">
      <c r="A6" s="3" t="s">
        <v>156</v>
      </c>
      <c r="B6" s="4" t="s">
        <v>131</v>
      </c>
      <c r="C6" s="5">
        <v>4.6276923076922998</v>
      </c>
      <c r="D6" s="5">
        <v>55.815508477115003</v>
      </c>
      <c r="E6" s="4"/>
      <c r="F6" s="4"/>
      <c r="G6" s="5">
        <v>258.29699922947998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1861.9968874619999</v>
      </c>
      <c r="E25" s="41">
        <v>126.80455774136</v>
      </c>
      <c r="F25" s="41">
        <v>0</v>
      </c>
      <c r="G25" s="41">
        <v>0</v>
      </c>
      <c r="H25" s="41">
        <v>1988.8014452033999</v>
      </c>
    </row>
    <row r="26" spans="1:8">
      <c r="A26" s="2">
        <v>2</v>
      </c>
      <c r="B26" s="2" t="s">
        <v>42</v>
      </c>
      <c r="C26" s="42" t="s">
        <v>43</v>
      </c>
      <c r="D26" s="41">
        <v>1101.7846153846001</v>
      </c>
      <c r="E26" s="41">
        <v>501.16923076923001</v>
      </c>
      <c r="F26" s="41">
        <v>0</v>
      </c>
      <c r="G26" s="41">
        <v>0</v>
      </c>
      <c r="H26" s="41">
        <v>1602.9538461538</v>
      </c>
    </row>
    <row r="27" spans="1:8">
      <c r="A27" s="2"/>
      <c r="B27" s="33"/>
      <c r="C27" s="33" t="s">
        <v>44</v>
      </c>
      <c r="D27" s="41">
        <v>2963.7815028465998</v>
      </c>
      <c r="E27" s="41">
        <v>627.97378851059</v>
      </c>
      <c r="F27" s="41">
        <v>0</v>
      </c>
      <c r="G27" s="41">
        <v>0</v>
      </c>
      <c r="H27" s="41">
        <v>3591.7552913571999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54</v>
      </c>
      <c r="C41" s="46" t="s">
        <v>55</v>
      </c>
      <c r="D41" s="41">
        <v>443.56923076922999</v>
      </c>
      <c r="E41" s="41">
        <v>0</v>
      </c>
      <c r="F41" s="41">
        <v>0</v>
      </c>
      <c r="G41" s="41">
        <v>0</v>
      </c>
      <c r="H41" s="41">
        <v>443.56923076922999</v>
      </c>
    </row>
    <row r="42" spans="1:8">
      <c r="A42" s="45">
        <v>4</v>
      </c>
      <c r="B42" s="45" t="s">
        <v>56</v>
      </c>
      <c r="C42" s="46" t="s">
        <v>55</v>
      </c>
      <c r="D42" s="41">
        <v>363.42331288344002</v>
      </c>
      <c r="E42" s="41">
        <v>0</v>
      </c>
      <c r="F42" s="41">
        <v>0</v>
      </c>
      <c r="G42" s="41">
        <v>0</v>
      </c>
      <c r="H42" s="41">
        <v>363.42331288344002</v>
      </c>
    </row>
    <row r="43" spans="1:8">
      <c r="A43" s="2"/>
      <c r="B43" s="33"/>
      <c r="C43" s="33" t="s">
        <v>57</v>
      </c>
      <c r="D43" s="41">
        <v>806.99254365266995</v>
      </c>
      <c r="E43" s="41">
        <v>0</v>
      </c>
      <c r="F43" s="41">
        <v>0</v>
      </c>
      <c r="G43" s="41">
        <v>0</v>
      </c>
      <c r="H43" s="41">
        <v>806.99254365266995</v>
      </c>
    </row>
    <row r="44" spans="1:8">
      <c r="A44" s="2"/>
      <c r="B44" s="33"/>
      <c r="C44" s="33" t="s">
        <v>58</v>
      </c>
      <c r="D44" s="41">
        <v>3770.7740464992999</v>
      </c>
      <c r="E44" s="41">
        <v>627.97378851059</v>
      </c>
      <c r="F44" s="41">
        <v>0</v>
      </c>
      <c r="G44" s="41">
        <v>0</v>
      </c>
      <c r="H44" s="41">
        <v>4398.7478350099</v>
      </c>
    </row>
    <row r="45" spans="1:8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5</v>
      </c>
      <c r="B46" s="2" t="s">
        <v>60</v>
      </c>
      <c r="C46" s="42" t="s">
        <v>61</v>
      </c>
      <c r="D46" s="41">
        <v>44.508404006908997</v>
      </c>
      <c r="E46" s="41">
        <v>2.5360911548271998</v>
      </c>
      <c r="F46" s="41">
        <v>0</v>
      </c>
      <c r="G46" s="41">
        <v>0</v>
      </c>
      <c r="H46" s="41">
        <v>47.044495161736997</v>
      </c>
    </row>
    <row r="47" spans="1:8" ht="31.2">
      <c r="A47" s="2">
        <v>6</v>
      </c>
      <c r="B47" s="2" t="s">
        <v>60</v>
      </c>
      <c r="C47" s="42" t="s">
        <v>62</v>
      </c>
      <c r="D47" s="41">
        <v>31.015384615384999</v>
      </c>
      <c r="E47" s="41">
        <v>9.8461538461538005</v>
      </c>
      <c r="F47" s="41">
        <v>0</v>
      </c>
      <c r="G47" s="41">
        <v>0</v>
      </c>
      <c r="H47" s="41">
        <v>40.861538461537997</v>
      </c>
    </row>
    <row r="48" spans="1:8">
      <c r="A48" s="2"/>
      <c r="B48" s="33"/>
      <c r="C48" s="33" t="s">
        <v>63</v>
      </c>
      <c r="D48" s="41">
        <v>75.523788622294006</v>
      </c>
      <c r="E48" s="41">
        <v>12.382245000980999</v>
      </c>
      <c r="F48" s="41">
        <v>0</v>
      </c>
      <c r="G48" s="41">
        <v>0</v>
      </c>
      <c r="H48" s="41">
        <v>87.906033623274993</v>
      </c>
    </row>
    <row r="49" spans="1:8">
      <c r="A49" s="2"/>
      <c r="B49" s="33"/>
      <c r="C49" s="33" t="s">
        <v>64</v>
      </c>
      <c r="D49" s="41">
        <v>3846.2978351216002</v>
      </c>
      <c r="E49" s="41">
        <v>640.35603351156999</v>
      </c>
      <c r="F49" s="41">
        <v>0</v>
      </c>
      <c r="G49" s="41">
        <v>0</v>
      </c>
      <c r="H49" s="41">
        <v>4486.6538686331996</v>
      </c>
    </row>
    <row r="50" spans="1:8">
      <c r="A50" s="2"/>
      <c r="B50" s="33"/>
      <c r="C50" s="33" t="s">
        <v>65</v>
      </c>
      <c r="D50" s="41"/>
      <c r="E50" s="41"/>
      <c r="F50" s="41"/>
      <c r="G50" s="41"/>
      <c r="H50" s="41"/>
    </row>
    <row r="51" spans="1:8">
      <c r="A51" s="2">
        <v>7</v>
      </c>
      <c r="B51" s="2" t="s">
        <v>66</v>
      </c>
      <c r="C51" s="48" t="s">
        <v>67</v>
      </c>
      <c r="D51" s="41">
        <v>0</v>
      </c>
      <c r="E51" s="41">
        <v>0</v>
      </c>
      <c r="F51" s="41">
        <v>0</v>
      </c>
      <c r="G51" s="41">
        <v>6.0473112484703</v>
      </c>
      <c r="H51" s="41">
        <v>6.0473112484703</v>
      </c>
    </row>
    <row r="52" spans="1:8" ht="31.2">
      <c r="A52" s="2">
        <v>8</v>
      </c>
      <c r="B52" s="2" t="s">
        <v>68</v>
      </c>
      <c r="C52" s="48" t="s">
        <v>69</v>
      </c>
      <c r="D52" s="41">
        <v>59.244676450899</v>
      </c>
      <c r="E52" s="41">
        <v>3.3757909361906</v>
      </c>
      <c r="F52" s="41">
        <v>0</v>
      </c>
      <c r="G52" s="41">
        <v>0</v>
      </c>
      <c r="H52" s="41">
        <v>62.620467387090002</v>
      </c>
    </row>
    <row r="53" spans="1:8">
      <c r="A53" s="2">
        <v>9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28.394259375000001</v>
      </c>
      <c r="H53" s="41">
        <v>28.394259375000001</v>
      </c>
    </row>
    <row r="54" spans="1:8">
      <c r="A54" s="2">
        <v>10</v>
      </c>
      <c r="B54" s="2" t="s">
        <v>72</v>
      </c>
      <c r="C54" s="48" t="s">
        <v>73</v>
      </c>
      <c r="D54" s="41">
        <v>0</v>
      </c>
      <c r="E54" s="41">
        <v>0</v>
      </c>
      <c r="F54" s="41">
        <v>0</v>
      </c>
      <c r="G54" s="41">
        <v>57.107692307691998</v>
      </c>
      <c r="H54" s="41">
        <v>57.107692307691998</v>
      </c>
    </row>
    <row r="55" spans="1:8" ht="31.2">
      <c r="A55" s="2">
        <v>11</v>
      </c>
      <c r="B55" s="2" t="s">
        <v>68</v>
      </c>
      <c r="C55" s="48" t="s">
        <v>74</v>
      </c>
      <c r="D55" s="41">
        <v>41.353846153846</v>
      </c>
      <c r="E55" s="41">
        <v>13.292307692308</v>
      </c>
      <c r="F55" s="41">
        <v>0</v>
      </c>
      <c r="G55" s="41">
        <v>0</v>
      </c>
      <c r="H55" s="41">
        <v>54.646153846154</v>
      </c>
    </row>
    <row r="56" spans="1:8">
      <c r="A56" s="2"/>
      <c r="B56" s="33"/>
      <c r="C56" s="33" t="s">
        <v>75</v>
      </c>
      <c r="D56" s="41">
        <v>100.59852260475</v>
      </c>
      <c r="E56" s="41">
        <v>16.668098628498001</v>
      </c>
      <c r="F56" s="41">
        <v>0</v>
      </c>
      <c r="G56" s="41">
        <v>91.549262931163</v>
      </c>
      <c r="H56" s="41">
        <v>208.81588416440999</v>
      </c>
    </row>
    <row r="57" spans="1:8">
      <c r="A57" s="2"/>
      <c r="B57" s="33"/>
      <c r="C57" s="33" t="s">
        <v>76</v>
      </c>
      <c r="D57" s="41">
        <v>3946.8963577263999</v>
      </c>
      <c r="E57" s="41">
        <v>657.02413214007004</v>
      </c>
      <c r="F57" s="41">
        <v>0</v>
      </c>
      <c r="G57" s="41">
        <v>91.549262931163</v>
      </c>
      <c r="H57" s="41">
        <v>4695.4697527976004</v>
      </c>
    </row>
    <row r="58" spans="1:8" ht="31.5" customHeight="1">
      <c r="A58" s="2"/>
      <c r="B58" s="33"/>
      <c r="C58" s="33" t="s">
        <v>77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78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79</v>
      </c>
      <c r="D61" s="41">
        <v>3946.8963577263999</v>
      </c>
      <c r="E61" s="41">
        <v>657.02413214007004</v>
      </c>
      <c r="F61" s="41">
        <v>0</v>
      </c>
      <c r="G61" s="41">
        <v>91.549262931163</v>
      </c>
      <c r="H61" s="41">
        <v>4695.4697527976004</v>
      </c>
    </row>
    <row r="62" spans="1:8" ht="157.5" customHeight="1">
      <c r="A62" s="2"/>
      <c r="B62" s="33"/>
      <c r="C62" s="33" t="s">
        <v>80</v>
      </c>
      <c r="D62" s="41"/>
      <c r="E62" s="41"/>
      <c r="F62" s="41"/>
      <c r="G62" s="41"/>
      <c r="H62" s="41"/>
    </row>
    <row r="63" spans="1:8">
      <c r="A63" s="2">
        <v>12</v>
      </c>
      <c r="B63" s="2" t="s">
        <v>81</v>
      </c>
      <c r="C63" s="48" t="s">
        <v>82</v>
      </c>
      <c r="D63" s="41">
        <v>0</v>
      </c>
      <c r="E63" s="41">
        <v>0</v>
      </c>
      <c r="F63" s="41">
        <v>0</v>
      </c>
      <c r="G63" s="41">
        <v>114.63555009941</v>
      </c>
      <c r="H63" s="41">
        <v>114.63555009941</v>
      </c>
    </row>
    <row r="64" spans="1:8">
      <c r="A64" s="2">
        <v>13</v>
      </c>
      <c r="B64" s="2" t="s">
        <v>81</v>
      </c>
      <c r="C64" s="48" t="s">
        <v>83</v>
      </c>
      <c r="D64" s="41">
        <v>0</v>
      </c>
      <c r="E64" s="41">
        <v>0</v>
      </c>
      <c r="F64" s="41">
        <v>0</v>
      </c>
      <c r="G64" s="41">
        <v>131.93846153845999</v>
      </c>
      <c r="H64" s="41">
        <v>131.93846153845999</v>
      </c>
    </row>
    <row r="65" spans="1:8">
      <c r="A65" s="2"/>
      <c r="B65" s="33"/>
      <c r="C65" s="33" t="s">
        <v>84</v>
      </c>
      <c r="D65" s="41">
        <v>0</v>
      </c>
      <c r="E65" s="41">
        <v>0</v>
      </c>
      <c r="F65" s="41">
        <v>0</v>
      </c>
      <c r="G65" s="41">
        <v>246.57401163787</v>
      </c>
      <c r="H65" s="41">
        <v>246.57401163787</v>
      </c>
    </row>
    <row r="66" spans="1:8">
      <c r="A66" s="2"/>
      <c r="B66" s="33"/>
      <c r="C66" s="33" t="s">
        <v>85</v>
      </c>
      <c r="D66" s="41">
        <v>3946.8963577263999</v>
      </c>
      <c r="E66" s="41">
        <v>657.02413214007004</v>
      </c>
      <c r="F66" s="41">
        <v>0</v>
      </c>
      <c r="G66" s="41">
        <v>338.12327456904001</v>
      </c>
      <c r="H66" s="41">
        <v>4942.0437644354997</v>
      </c>
    </row>
    <row r="67" spans="1:8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 ht="47.25" customHeight="1">
      <c r="A68" s="2">
        <v>14</v>
      </c>
      <c r="B68" s="2" t="s">
        <v>87</v>
      </c>
      <c r="C68" s="48" t="s">
        <v>88</v>
      </c>
      <c r="D68" s="41">
        <f>D66*3%</f>
        <v>118.406890731792</v>
      </c>
      <c r="E68" s="41">
        <f>E66*3%</f>
        <v>19.710723964202099</v>
      </c>
      <c r="F68" s="41">
        <f>F66*3%</f>
        <v>0</v>
      </c>
      <c r="G68" s="41">
        <f>G66*3%</f>
        <v>10.143698237071201</v>
      </c>
      <c r="H68" s="41">
        <f>SUM(D68:G68)</f>
        <v>148.261312933065</v>
      </c>
    </row>
    <row r="69" spans="1:8">
      <c r="A69" s="2"/>
      <c r="B69" s="33"/>
      <c r="C69" s="33" t="s">
        <v>89</v>
      </c>
      <c r="D69" s="41">
        <f>D68</f>
        <v>118.406890731792</v>
      </c>
      <c r="E69" s="41">
        <f>E68</f>
        <v>19.710723964202099</v>
      </c>
      <c r="F69" s="41">
        <f>F68</f>
        <v>0</v>
      </c>
      <c r="G69" s="41">
        <f>G68</f>
        <v>10.143698237071201</v>
      </c>
      <c r="H69" s="41">
        <f>SUM(D69:G69)</f>
        <v>148.261312933065</v>
      </c>
    </row>
    <row r="70" spans="1:8">
      <c r="A70" s="2"/>
      <c r="B70" s="33"/>
      <c r="C70" s="33" t="s">
        <v>90</v>
      </c>
      <c r="D70" s="41">
        <f>D69+D66</f>
        <v>4065.30324845819</v>
      </c>
      <c r="E70" s="41">
        <f>E69+E66</f>
        <v>676.73485610427201</v>
      </c>
      <c r="F70" s="41">
        <f>F69+F66</f>
        <v>0</v>
      </c>
      <c r="G70" s="41">
        <f>G69+G66</f>
        <v>348.26697280611103</v>
      </c>
      <c r="H70" s="41">
        <f>SUM(D70:G70)</f>
        <v>5090.30507736857</v>
      </c>
    </row>
    <row r="71" spans="1:8">
      <c r="A71" s="2"/>
      <c r="B71" s="33"/>
      <c r="C71" s="33" t="s">
        <v>91</v>
      </c>
      <c r="D71" s="41"/>
      <c r="E71" s="41"/>
      <c r="F71" s="41"/>
      <c r="G71" s="41"/>
      <c r="H71" s="41"/>
    </row>
    <row r="72" spans="1:8">
      <c r="A72" s="2">
        <v>15</v>
      </c>
      <c r="B72" s="2" t="s">
        <v>92</v>
      </c>
      <c r="C72" s="48" t="s">
        <v>93</v>
      </c>
      <c r="D72" s="41">
        <f>D70*20%</f>
        <v>813.06064969163799</v>
      </c>
      <c r="E72" s="41">
        <f>E70*20%</f>
        <v>135.34697122085399</v>
      </c>
      <c r="F72" s="41">
        <f>F70*20%</f>
        <v>0</v>
      </c>
      <c r="G72" s="41">
        <f>G70*20%</f>
        <v>69.6533945612222</v>
      </c>
      <c r="H72" s="41">
        <f>SUM(D72:G72)</f>
        <v>1018.06101547372</v>
      </c>
    </row>
    <row r="73" spans="1:8">
      <c r="A73" s="2"/>
      <c r="B73" s="33"/>
      <c r="C73" s="33" t="s">
        <v>94</v>
      </c>
      <c r="D73" s="41">
        <f>D72</f>
        <v>813.06064969163799</v>
      </c>
      <c r="E73" s="41">
        <f>E72</f>
        <v>135.34697122085399</v>
      </c>
      <c r="F73" s="41">
        <f>F72</f>
        <v>0</v>
      </c>
      <c r="G73" s="41">
        <f>G72</f>
        <v>69.6533945612222</v>
      </c>
      <c r="H73" s="41">
        <f>SUM(D73:G73)</f>
        <v>1018.06101547372</v>
      </c>
    </row>
    <row r="74" spans="1:8">
      <c r="A74" s="2"/>
      <c r="B74" s="33"/>
      <c r="C74" s="33" t="s">
        <v>95</v>
      </c>
      <c r="D74" s="41">
        <f>D73+D70</f>
        <v>4878.3638981498298</v>
      </c>
      <c r="E74" s="41">
        <f>E73+E70</f>
        <v>812.08182732512705</v>
      </c>
      <c r="F74" s="41">
        <f>F73+F70</f>
        <v>0</v>
      </c>
      <c r="G74" s="41">
        <f>G73+G70</f>
        <v>417.92036736733297</v>
      </c>
      <c r="H74" s="41">
        <f>SUM(D74:G74)</f>
        <v>6108.3660928422896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100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1861.9968874619999</v>
      </c>
      <c r="E13" s="32">
        <v>126.80455774136</v>
      </c>
      <c r="F13" s="32">
        <v>0</v>
      </c>
      <c r="G13" s="32">
        <v>0</v>
      </c>
      <c r="H13" s="32">
        <v>1988.8014452033999</v>
      </c>
      <c r="J13" s="20"/>
    </row>
    <row r="14" spans="1:14">
      <c r="A14" s="2"/>
      <c r="B14" s="33"/>
      <c r="C14" s="33" t="s">
        <v>103</v>
      </c>
      <c r="D14" s="32">
        <v>1861.9968874619999</v>
      </c>
      <c r="E14" s="32">
        <v>126.80455774136</v>
      </c>
      <c r="F14" s="32">
        <v>0</v>
      </c>
      <c r="G14" s="32">
        <v>0</v>
      </c>
      <c r="H14" s="32">
        <v>1988.8014452033999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100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105</v>
      </c>
      <c r="D13" s="32">
        <v>0</v>
      </c>
      <c r="E13" s="32">
        <v>0</v>
      </c>
      <c r="F13" s="32">
        <v>0</v>
      </c>
      <c r="G13" s="32">
        <v>6.0473112484703</v>
      </c>
      <c r="H13" s="32">
        <v>6.0473112484703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6.0473112484703</v>
      </c>
      <c r="H14" s="32">
        <v>6.0473112484703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100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82</v>
      </c>
      <c r="D13" s="32">
        <v>0</v>
      </c>
      <c r="E13" s="32">
        <v>0</v>
      </c>
      <c r="F13" s="32">
        <v>0</v>
      </c>
      <c r="G13" s="32">
        <v>114.63555009941</v>
      </c>
      <c r="H13" s="32">
        <v>114.63555009941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114.63555009941</v>
      </c>
      <c r="H14" s="32">
        <v>114.63555009941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100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42</v>
      </c>
      <c r="C13" s="3" t="s">
        <v>43</v>
      </c>
      <c r="D13" s="32">
        <v>1101.8810683114</v>
      </c>
      <c r="E13" s="32">
        <v>501.23754563278999</v>
      </c>
      <c r="F13" s="32">
        <v>0</v>
      </c>
      <c r="G13" s="32">
        <v>0</v>
      </c>
      <c r="H13" s="32">
        <v>1603.1186139442</v>
      </c>
      <c r="J13" s="20"/>
    </row>
    <row r="14" spans="1:14">
      <c r="A14" s="2"/>
      <c r="B14" s="33"/>
      <c r="C14" s="33" t="s">
        <v>103</v>
      </c>
      <c r="D14" s="32">
        <v>1101.8810683114</v>
      </c>
      <c r="E14" s="32">
        <v>501.23754563278999</v>
      </c>
      <c r="F14" s="32">
        <v>0</v>
      </c>
      <c r="G14" s="32">
        <v>0</v>
      </c>
      <c r="H14" s="32">
        <v>1603.1186139442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55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100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55</v>
      </c>
      <c r="D13" s="32">
        <v>0</v>
      </c>
      <c r="E13" s="32">
        <v>0</v>
      </c>
      <c r="F13" s="32">
        <v>0</v>
      </c>
      <c r="G13" s="32">
        <v>443.38221507707999</v>
      </c>
      <c r="H13" s="32">
        <v>443.38221507707999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443.38221507707999</v>
      </c>
      <c r="H14" s="32">
        <v>443.38221507707999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100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67</v>
      </c>
      <c r="D13" s="32">
        <v>0</v>
      </c>
      <c r="E13" s="32">
        <v>0</v>
      </c>
      <c r="F13" s="32">
        <v>0</v>
      </c>
      <c r="G13" s="32">
        <v>61.011075858767001</v>
      </c>
      <c r="H13" s="32">
        <v>61.011075858767001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61.011075858767001</v>
      </c>
      <c r="H14" s="32">
        <v>61.011075858767001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100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82</v>
      </c>
      <c r="D13" s="32">
        <v>0</v>
      </c>
      <c r="E13" s="32">
        <v>0</v>
      </c>
      <c r="F13" s="32">
        <v>0</v>
      </c>
      <c r="G13" s="32">
        <v>131.93846153845999</v>
      </c>
      <c r="H13" s="32">
        <v>131.93846153845999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131.93846153845999</v>
      </c>
      <c r="H14" s="32">
        <v>131.93846153845999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117-02-01</vt:lpstr>
      <vt:lpstr>ОСР 117-07-01</vt:lpstr>
      <vt:lpstr>ОСР 117-09-01</vt:lpstr>
      <vt:lpstr>ОСР 117-12-01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A8A669A771CB4FB3912CC015934AD910_12</vt:lpwstr>
  </property>
  <property fmtid="{D5CDD505-2E9C-101B-9397-08002B2CF9AE}" pid="3" name="KSOProductBuildVer">
    <vt:lpwstr>1049-12.2.0.20795</vt:lpwstr>
  </property>
</Properties>
</file>